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GGE\2023\"/>
    </mc:Choice>
  </mc:AlternateContent>
  <xr:revisionPtr revIDLastSave="0" documentId="13_ncr:1_{95B1B5E2-83E0-4155-847D-DA27D8EBE89F}" xr6:coauthVersionLast="47" xr6:coauthVersionMax="47" xr10:uidLastSave="{00000000-0000-0000-0000-000000000000}"/>
  <bookViews>
    <workbookView xWindow="-120" yWindow="-120" windowWidth="29040" windowHeight="15525" xr2:uid="{3197CC34-0F2A-4EB8-82E9-A0B60C8C306C}"/>
  </bookViews>
  <sheets>
    <sheet name="Taxes" sheetId="1" r:id="rId1"/>
    <sheet name="Déduc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2" l="1"/>
  <c r="E25" i="2"/>
  <c r="E16" i="2"/>
  <c r="E13" i="2"/>
  <c r="D13" i="1" l="1"/>
  <c r="E14" i="1"/>
  <c r="D14" i="1"/>
  <c r="E13" i="1"/>
  <c r="E15" i="1" s="1"/>
  <c r="E16" i="1" s="1"/>
  <c r="B23" i="1"/>
  <c r="B22" i="1"/>
  <c r="D9" i="1"/>
  <c r="E9" i="1"/>
  <c r="F9" i="1"/>
  <c r="C9" i="1"/>
  <c r="D15" i="1" l="1"/>
  <c r="D16" i="1" s="1"/>
</calcChain>
</file>

<file path=xl/sharedStrings.xml><?xml version="1.0" encoding="utf-8"?>
<sst xmlns="http://schemas.openxmlformats.org/spreadsheetml/2006/main" count="96" uniqueCount="50">
  <si>
    <t>Date</t>
  </si>
  <si>
    <t># Facture</t>
  </si>
  <si>
    <t>Montant Brut</t>
  </si>
  <si>
    <t>TPS</t>
  </si>
  <si>
    <t>TVQ</t>
  </si>
  <si>
    <t>Total</t>
  </si>
  <si>
    <t>TOTAL</t>
  </si>
  <si>
    <t>Taux TPS</t>
  </si>
  <si>
    <t>Méthode rapide:</t>
  </si>
  <si>
    <t>Taxe avec taux applicable</t>
  </si>
  <si>
    <t>Crédit 1%</t>
  </si>
  <si>
    <t>Taxe à remettre:</t>
  </si>
  <si>
    <t>Réduction:</t>
  </si>
  <si>
    <t>Taux TVQ</t>
  </si>
  <si>
    <t>Pour 2023, je n'ai pas appliqué la méthode rapide et j'ai remboursé le total de la TVQ comme un tata</t>
  </si>
  <si>
    <t>https://www.revenuquebec.ca/fr/entreprises/taxes/tpstvh-et-tvq/declaration-de-la-tps-et-de-la-tvq/methode-rapide-de-calcul-des-montants-de-la-tps-et-de-la-tvq-a-remettre/taux-applicables/</t>
  </si>
  <si>
    <t>Fournitures</t>
  </si>
  <si>
    <t>Facture</t>
  </si>
  <si>
    <t>Fournisseur</t>
  </si>
  <si>
    <t>Description</t>
  </si>
  <si>
    <t>Montant</t>
  </si>
  <si>
    <t>Électronique</t>
  </si>
  <si>
    <t>Mouser</t>
  </si>
  <si>
    <t>Pièces électroniques</t>
  </si>
  <si>
    <t>Amazon</t>
  </si>
  <si>
    <t>No-IP</t>
  </si>
  <si>
    <t>DNS</t>
  </si>
  <si>
    <t>Cartouches d'encre</t>
  </si>
  <si>
    <t>Câble réseau</t>
  </si>
  <si>
    <t>Papier</t>
  </si>
  <si>
    <t>Addison</t>
  </si>
  <si>
    <t>Bureau en gros</t>
  </si>
  <si>
    <t>Bureautique</t>
  </si>
  <si>
    <t>Service web</t>
  </si>
  <si>
    <t>Avril à Janvier</t>
  </si>
  <si>
    <t>Digital Ocean</t>
  </si>
  <si>
    <t>Services Web</t>
  </si>
  <si>
    <t>Catégorie 12</t>
  </si>
  <si>
    <t>Outils</t>
  </si>
  <si>
    <t>Câble USB</t>
  </si>
  <si>
    <t>Câble optique</t>
  </si>
  <si>
    <t>Steve's</t>
  </si>
  <si>
    <t>Câblage audio</t>
  </si>
  <si>
    <t>Catégorie 50</t>
  </si>
  <si>
    <t>Canada Computer</t>
  </si>
  <si>
    <t>Pièces informatiques</t>
  </si>
  <si>
    <t>2023-30-01</t>
  </si>
  <si>
    <t>Interface et câblage audio</t>
  </si>
  <si>
    <t>Catégorie 46</t>
  </si>
  <si>
    <t>Router Ubiquiti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</si>
</sst>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44" fontId="0" fillId="0" borderId="0" xfId="0" applyNumberFormat="1"/>
    <xf numFmtId="44" fontId="0" fillId="0" borderId="1" xfId="0" applyNumberFormat="1" applyBorder="1"/>
    <xf numFmtId="44" fontId="0" fillId="2" borderId="0" xfId="0" applyNumberFormat="1" applyFill="1"/>
    <xf numFmtId="44" fontId="0" fillId="2" borderId="1" xfId="0" applyNumberFormat="1" applyFill="1" applyBorder="1"/>
    <xf numFmtId="0" fontId="2" fillId="0" borderId="0" xfId="0" applyFont="1"/>
    <xf numFmtId="0" fontId="1" fillId="0" borderId="0" xfId="0" applyFont="1"/>
    <xf numFmtId="44" fontId="1" fillId="0" borderId="0" xfId="0" applyNumberFormat="1" applyFont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523875</xdr:colOff>
      <xdr:row>0</xdr:row>
      <xdr:rowOff>0</xdr:rowOff>
    </xdr:from>
    <xdr:to>
      <xdr:col>16</xdr:col>
      <xdr:colOff>532637</xdr:colOff>
      <xdr:row>22</xdr:row>
      <xdr:rowOff>180429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A3B3FDF7-E539-031B-9FB8-02F9D8122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5600" y="0"/>
          <a:ext cx="6104762" cy="4371429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447675</xdr:colOff>
      <xdr:row>23</xdr:row>
      <xdr:rowOff>9525</xdr:rowOff>
    </xdr:from>
    <xdr:to>
      <xdr:col>17</xdr:col>
      <xdr:colOff>8532</xdr:colOff>
      <xdr:row>48</xdr:row>
      <xdr:rowOff>37501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556E258-05EA-5BF3-F9BF-F81C8C8E7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05400" y="4391025"/>
          <a:ext cx="7942857" cy="47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E35B5-8FAE-431A-99F4-2A9EA02ABDD2}">
  <dimension ref="A1:S23"/>
  <sheetViews>
    <sheetView tabSelected="1" workbookViewId="0">
      <selection activeCell="E16" sqref="E16"/>
    </sheetView>
  </sheetViews>
  <sheetFormatPr baseColWidth="10" defaultRowHeight="15" x14ac:dyDescent="0.25"/>
  <cols>
    <col min="3" max="3" width="12.710937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9" x14ac:dyDescent="0.25">
      <c r="A2" s="1">
        <v>44959</v>
      </c>
      <c r="B2">
        <v>1</v>
      </c>
      <c r="C2" s="2">
        <v>2500</v>
      </c>
      <c r="D2" s="2">
        <v>125</v>
      </c>
      <c r="E2" s="2">
        <v>249.38</v>
      </c>
      <c r="F2" s="2">
        <v>2874.38</v>
      </c>
    </row>
    <row r="3" spans="1:19" x14ac:dyDescent="0.25">
      <c r="A3" s="1">
        <v>44986</v>
      </c>
      <c r="B3">
        <v>2</v>
      </c>
      <c r="C3" s="2">
        <v>2500</v>
      </c>
      <c r="D3" s="2">
        <v>125</v>
      </c>
      <c r="E3" s="2">
        <v>249.38</v>
      </c>
      <c r="F3" s="2">
        <v>2874.38</v>
      </c>
    </row>
    <row r="4" spans="1:19" x14ac:dyDescent="0.25">
      <c r="A4" s="1">
        <v>45017</v>
      </c>
      <c r="B4">
        <v>3</v>
      </c>
      <c r="C4" s="2">
        <v>3125</v>
      </c>
      <c r="D4" s="2">
        <v>156.25</v>
      </c>
      <c r="E4" s="2">
        <v>311.72000000000003</v>
      </c>
      <c r="F4" s="2">
        <v>3592.97</v>
      </c>
    </row>
    <row r="5" spans="1:19" x14ac:dyDescent="0.25">
      <c r="A5" s="1">
        <v>45047</v>
      </c>
      <c r="B5">
        <v>4</v>
      </c>
      <c r="C5" s="2">
        <v>875</v>
      </c>
      <c r="D5" s="2">
        <v>43.75</v>
      </c>
      <c r="E5" s="2">
        <v>87.28</v>
      </c>
      <c r="F5" s="2">
        <v>1006.03</v>
      </c>
    </row>
    <row r="6" spans="1:19" x14ac:dyDescent="0.25">
      <c r="A6" s="1">
        <v>45078</v>
      </c>
      <c r="B6">
        <v>5</v>
      </c>
      <c r="C6" s="2">
        <v>1875</v>
      </c>
      <c r="D6" s="2">
        <v>93.75</v>
      </c>
      <c r="E6" s="2">
        <v>187.03</v>
      </c>
      <c r="F6" s="2">
        <v>2155.7800000000002</v>
      </c>
      <c r="S6" t="s">
        <v>15</v>
      </c>
    </row>
    <row r="7" spans="1:19" x14ac:dyDescent="0.25">
      <c r="A7" s="1">
        <v>45108</v>
      </c>
      <c r="B7">
        <v>6</v>
      </c>
      <c r="C7" s="2">
        <v>3125</v>
      </c>
      <c r="D7" s="2">
        <v>156.25</v>
      </c>
      <c r="E7" s="2">
        <v>311.72000000000003</v>
      </c>
      <c r="F7" s="2">
        <v>3592.97</v>
      </c>
    </row>
    <row r="8" spans="1:19" x14ac:dyDescent="0.25">
      <c r="C8" s="2"/>
      <c r="D8" s="2"/>
      <c r="E8" s="2"/>
    </row>
    <row r="9" spans="1:19" x14ac:dyDescent="0.25">
      <c r="B9" t="s">
        <v>6</v>
      </c>
      <c r="C9" s="2">
        <f>SUM(C2:C7)</f>
        <v>14000</v>
      </c>
      <c r="D9" s="2">
        <f t="shared" ref="D9:F9" si="0">SUM(D2:D7)</f>
        <v>700</v>
      </c>
      <c r="E9" s="2">
        <f t="shared" si="0"/>
        <v>1396.51</v>
      </c>
      <c r="F9" s="2">
        <f t="shared" si="0"/>
        <v>16096.51</v>
      </c>
    </row>
    <row r="12" spans="1:19" x14ac:dyDescent="0.25">
      <c r="A12" t="s">
        <v>8</v>
      </c>
      <c r="D12" s="2"/>
    </row>
    <row r="13" spans="1:19" x14ac:dyDescent="0.25">
      <c r="A13" t="s">
        <v>9</v>
      </c>
      <c r="D13" s="2">
        <f>(C9+D9)*B22</f>
        <v>529.20000000000005</v>
      </c>
      <c r="E13" s="4">
        <f>(C9+E9)*B23</f>
        <v>1016.16966</v>
      </c>
    </row>
    <row r="14" spans="1:19" x14ac:dyDescent="0.25">
      <c r="A14" t="s">
        <v>10</v>
      </c>
      <c r="D14" s="2">
        <f>(C9+D9)*0.01</f>
        <v>147</v>
      </c>
      <c r="E14" s="4">
        <f>(C9+E9)*0.01</f>
        <v>153.96510000000001</v>
      </c>
    </row>
    <row r="15" spans="1:19" x14ac:dyDescent="0.25">
      <c r="A15" t="s">
        <v>11</v>
      </c>
      <c r="D15" s="3">
        <f>D13-D14</f>
        <v>382.20000000000005</v>
      </c>
      <c r="E15" s="5">
        <f>E13-E14</f>
        <v>862.20456000000001</v>
      </c>
    </row>
    <row r="16" spans="1:19" x14ac:dyDescent="0.25">
      <c r="A16" t="s">
        <v>12</v>
      </c>
      <c r="D16" s="2">
        <f>D15-D9</f>
        <v>-317.79999999999995</v>
      </c>
      <c r="E16" s="4">
        <f>E15-E9</f>
        <v>-534.30543999999998</v>
      </c>
    </row>
    <row r="18" spans="1:2" x14ac:dyDescent="0.25">
      <c r="A18" t="s">
        <v>14</v>
      </c>
    </row>
    <row r="22" spans="1:2" x14ac:dyDescent="0.25">
      <c r="A22" t="s">
        <v>7</v>
      </c>
      <c r="B22">
        <f>3.6/100</f>
        <v>3.6000000000000004E-2</v>
      </c>
    </row>
    <row r="23" spans="1:2" x14ac:dyDescent="0.25">
      <c r="A23" t="s">
        <v>13</v>
      </c>
      <c r="B23">
        <f>6.6/100</f>
        <v>6.6000000000000003E-2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C56F-063E-407F-9798-A9F51BC11866}">
  <dimension ref="A1:E32"/>
  <sheetViews>
    <sheetView topLeftCell="A12" workbookViewId="0">
      <selection activeCell="G31" sqref="G31"/>
    </sheetView>
  </sheetViews>
  <sheetFormatPr baseColWidth="10" defaultRowHeight="15" x14ac:dyDescent="0.25"/>
  <cols>
    <col min="1" max="1" width="15.7109375" bestFit="1" customWidth="1"/>
    <col min="2" max="2" width="13.28515625" bestFit="1" customWidth="1"/>
    <col min="3" max="3" width="16.85546875" bestFit="1" customWidth="1"/>
    <col min="4" max="4" width="24.140625" bestFit="1" customWidth="1"/>
  </cols>
  <sheetData>
    <row r="1" spans="1:5" ht="18.75" x14ac:dyDescent="0.3">
      <c r="A1" s="6" t="s">
        <v>16</v>
      </c>
      <c r="E1" s="2"/>
    </row>
    <row r="2" spans="1:5" x14ac:dyDescent="0.25">
      <c r="A2" s="7" t="s">
        <v>17</v>
      </c>
      <c r="B2" s="7" t="s">
        <v>0</v>
      </c>
      <c r="C2" s="7" t="s">
        <v>18</v>
      </c>
      <c r="D2" s="7" t="s">
        <v>19</v>
      </c>
      <c r="E2" s="8" t="s">
        <v>20</v>
      </c>
    </row>
    <row r="3" spans="1:5" x14ac:dyDescent="0.25">
      <c r="A3" t="s">
        <v>21</v>
      </c>
      <c r="B3" s="1">
        <v>45283</v>
      </c>
      <c r="C3" t="s">
        <v>22</v>
      </c>
      <c r="D3" t="s">
        <v>23</v>
      </c>
      <c r="E3" s="2">
        <v>45.04</v>
      </c>
    </row>
    <row r="4" spans="1:5" x14ac:dyDescent="0.25">
      <c r="A4" t="s">
        <v>21</v>
      </c>
      <c r="B4" s="1">
        <v>45029</v>
      </c>
      <c r="C4" t="s">
        <v>24</v>
      </c>
      <c r="D4" t="s">
        <v>23</v>
      </c>
      <c r="E4" s="2">
        <v>10.59</v>
      </c>
    </row>
    <row r="5" spans="1:5" x14ac:dyDescent="0.25">
      <c r="A5" t="s">
        <v>21</v>
      </c>
      <c r="B5" s="1">
        <v>45029</v>
      </c>
      <c r="C5" t="s">
        <v>24</v>
      </c>
      <c r="D5" t="s">
        <v>23</v>
      </c>
      <c r="E5" s="2">
        <v>19.53</v>
      </c>
    </row>
    <row r="6" spans="1:5" x14ac:dyDescent="0.25">
      <c r="A6" t="s">
        <v>21</v>
      </c>
      <c r="B6" s="1">
        <v>45029</v>
      </c>
      <c r="C6" t="s">
        <v>24</v>
      </c>
      <c r="D6" t="s">
        <v>23</v>
      </c>
      <c r="E6" s="2">
        <v>75.92</v>
      </c>
    </row>
    <row r="7" spans="1:5" x14ac:dyDescent="0.25">
      <c r="A7" t="s">
        <v>21</v>
      </c>
      <c r="B7" s="1">
        <v>45250</v>
      </c>
      <c r="C7" t="s">
        <v>22</v>
      </c>
      <c r="D7" t="s">
        <v>23</v>
      </c>
      <c r="E7" s="2">
        <v>122.8</v>
      </c>
    </row>
    <row r="8" spans="1:5" x14ac:dyDescent="0.25">
      <c r="A8" t="s">
        <v>21</v>
      </c>
      <c r="B8" s="1">
        <v>45201</v>
      </c>
      <c r="C8" t="s">
        <v>25</v>
      </c>
      <c r="D8" t="s">
        <v>26</v>
      </c>
      <c r="E8" s="2">
        <v>29.99</v>
      </c>
    </row>
    <row r="9" spans="1:5" x14ac:dyDescent="0.25">
      <c r="A9" t="s">
        <v>21</v>
      </c>
      <c r="B9" s="1">
        <v>45238</v>
      </c>
      <c r="C9" t="s">
        <v>24</v>
      </c>
      <c r="D9" t="s">
        <v>27</v>
      </c>
      <c r="E9" s="2">
        <v>97.72</v>
      </c>
    </row>
    <row r="10" spans="1:5" x14ac:dyDescent="0.25">
      <c r="A10" t="s">
        <v>21</v>
      </c>
      <c r="B10" s="1">
        <v>45111</v>
      </c>
      <c r="C10" t="s">
        <v>24</v>
      </c>
      <c r="D10" t="s">
        <v>28</v>
      </c>
      <c r="E10" s="2">
        <v>185.01</v>
      </c>
    </row>
    <row r="11" spans="1:5" x14ac:dyDescent="0.25">
      <c r="A11" t="s">
        <v>29</v>
      </c>
      <c r="B11" s="1">
        <v>45143</v>
      </c>
      <c r="C11" t="s">
        <v>30</v>
      </c>
      <c r="D11" t="s">
        <v>23</v>
      </c>
      <c r="E11" s="2">
        <v>128.66999999999999</v>
      </c>
    </row>
    <row r="12" spans="1:5" x14ac:dyDescent="0.25">
      <c r="A12" t="s">
        <v>29</v>
      </c>
      <c r="B12" s="1">
        <v>45265</v>
      </c>
      <c r="C12" t="s">
        <v>31</v>
      </c>
      <c r="D12" t="s">
        <v>32</v>
      </c>
      <c r="E12" s="2">
        <v>28.73</v>
      </c>
    </row>
    <row r="13" spans="1:5" x14ac:dyDescent="0.25">
      <c r="E13" s="3">
        <f>SUM(E3:E12)</f>
        <v>744</v>
      </c>
    </row>
    <row r="14" spans="1:5" ht="18.75" x14ac:dyDescent="0.3">
      <c r="A14" s="6" t="s">
        <v>33</v>
      </c>
      <c r="E14" s="2"/>
    </row>
    <row r="15" spans="1:5" x14ac:dyDescent="0.25">
      <c r="A15" s="7" t="s">
        <v>17</v>
      </c>
      <c r="B15" s="7" t="s">
        <v>0</v>
      </c>
      <c r="C15" s="7" t="s">
        <v>18</v>
      </c>
      <c r="D15" s="7" t="s">
        <v>19</v>
      </c>
      <c r="E15" s="8" t="s">
        <v>20</v>
      </c>
    </row>
    <row r="16" spans="1:5" x14ac:dyDescent="0.25">
      <c r="A16" t="s">
        <v>21</v>
      </c>
      <c r="B16" t="s">
        <v>34</v>
      </c>
      <c r="C16" t="s">
        <v>35</v>
      </c>
      <c r="D16" t="s">
        <v>36</v>
      </c>
      <c r="E16" s="2">
        <f>8*6.9</f>
        <v>55.2</v>
      </c>
    </row>
    <row r="17" spans="1:5" x14ac:dyDescent="0.25">
      <c r="E17" s="2"/>
    </row>
    <row r="18" spans="1:5" ht="18.75" x14ac:dyDescent="0.3">
      <c r="A18" s="6" t="s">
        <v>37</v>
      </c>
      <c r="E18" s="2"/>
    </row>
    <row r="19" spans="1:5" x14ac:dyDescent="0.25">
      <c r="A19" t="s">
        <v>21</v>
      </c>
      <c r="B19" s="1">
        <v>45029</v>
      </c>
      <c r="C19" t="s">
        <v>24</v>
      </c>
      <c r="D19" t="s">
        <v>38</v>
      </c>
      <c r="E19" s="2">
        <v>72.41</v>
      </c>
    </row>
    <row r="20" spans="1:5" x14ac:dyDescent="0.25">
      <c r="A20" t="s">
        <v>21</v>
      </c>
      <c r="B20" s="1">
        <v>45052</v>
      </c>
      <c r="C20" t="s">
        <v>24</v>
      </c>
      <c r="D20" t="s">
        <v>39</v>
      </c>
      <c r="E20" s="2">
        <v>13.21</v>
      </c>
    </row>
    <row r="21" spans="1:5" x14ac:dyDescent="0.25">
      <c r="A21" t="s">
        <v>21</v>
      </c>
      <c r="B21" s="1">
        <v>45255</v>
      </c>
      <c r="C21" t="s">
        <v>24</v>
      </c>
      <c r="D21" t="s">
        <v>38</v>
      </c>
      <c r="E21" s="2">
        <v>47.13</v>
      </c>
    </row>
    <row r="22" spans="1:5" x14ac:dyDescent="0.25">
      <c r="A22" t="s">
        <v>21</v>
      </c>
      <c r="B22" s="1">
        <v>45255</v>
      </c>
      <c r="C22" t="s">
        <v>24</v>
      </c>
      <c r="D22" t="s">
        <v>38</v>
      </c>
      <c r="E22" s="2">
        <v>20.57</v>
      </c>
    </row>
    <row r="23" spans="1:5" x14ac:dyDescent="0.25">
      <c r="A23" t="s">
        <v>21</v>
      </c>
      <c r="B23" s="1">
        <v>45043</v>
      </c>
      <c r="C23" t="s">
        <v>24</v>
      </c>
      <c r="D23" t="s">
        <v>40</v>
      </c>
      <c r="E23" s="2">
        <v>18.559999999999999</v>
      </c>
    </row>
    <row r="24" spans="1:5" x14ac:dyDescent="0.25">
      <c r="A24" t="s">
        <v>29</v>
      </c>
      <c r="B24" s="1">
        <v>45146</v>
      </c>
      <c r="C24" t="s">
        <v>41</v>
      </c>
      <c r="D24" t="s">
        <v>42</v>
      </c>
      <c r="E24" s="2">
        <v>110</v>
      </c>
    </row>
    <row r="25" spans="1:5" x14ac:dyDescent="0.25">
      <c r="E25" s="3">
        <f>SUM(E19:E24)</f>
        <v>281.88</v>
      </c>
    </row>
    <row r="26" spans="1:5" ht="18.75" x14ac:dyDescent="0.3">
      <c r="A26" s="6" t="s">
        <v>43</v>
      </c>
      <c r="E26" s="2"/>
    </row>
    <row r="27" spans="1:5" x14ac:dyDescent="0.25">
      <c r="A27" t="s">
        <v>29</v>
      </c>
      <c r="B27" s="1">
        <v>45172</v>
      </c>
      <c r="C27" t="s">
        <v>44</v>
      </c>
      <c r="D27" t="s">
        <v>45</v>
      </c>
      <c r="E27" s="2">
        <v>149.46</v>
      </c>
    </row>
    <row r="28" spans="1:5" x14ac:dyDescent="0.25">
      <c r="A28" t="s">
        <v>29</v>
      </c>
      <c r="B28" s="9" t="s">
        <v>46</v>
      </c>
      <c r="C28" t="s">
        <v>44</v>
      </c>
      <c r="D28" t="s">
        <v>45</v>
      </c>
      <c r="E28" s="2">
        <v>225.19</v>
      </c>
    </row>
    <row r="29" spans="1:5" x14ac:dyDescent="0.25">
      <c r="A29" t="s">
        <v>29</v>
      </c>
      <c r="B29" s="1">
        <v>45104</v>
      </c>
      <c r="C29" t="s">
        <v>41</v>
      </c>
      <c r="D29" t="s">
        <v>47</v>
      </c>
      <c r="E29" s="2">
        <v>751.9</v>
      </c>
    </row>
    <row r="30" spans="1:5" x14ac:dyDescent="0.25">
      <c r="E30" s="3">
        <f>SUM(E27:E29)</f>
        <v>1126.55</v>
      </c>
    </row>
    <row r="31" spans="1:5" ht="18.75" x14ac:dyDescent="0.3">
      <c r="A31" s="6" t="s">
        <v>48</v>
      </c>
      <c r="E31" s="2"/>
    </row>
    <row r="32" spans="1:5" x14ac:dyDescent="0.25">
      <c r="A32" t="s">
        <v>21</v>
      </c>
      <c r="B32" s="1">
        <v>45052</v>
      </c>
      <c r="C32" t="s">
        <v>24</v>
      </c>
      <c r="D32" t="s">
        <v>49</v>
      </c>
      <c r="E32" s="2">
        <v>109.21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Taxes</vt:lpstr>
      <vt:lpstr>Déductions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Martel, Jean-François [Ingénieur]</dc:creator>
  <cp:lastModifiedBy>Martel, Jean-François [Ingénieur]</cp:lastModifiedBy>
  <dcterms:created xsi:type="dcterms:W3CDTF">2024-01-25T19:54:10Z</dcterms:created>
  <dcterms:modified xsi:type="dcterms:W3CDTF">2024-04-21T12:25:29Z</dcterms:modified>
</cp:coreProperties>
</file>